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at\Gulnara19\Reqressiya (+MHTR)\"/>
    </mc:Choice>
  </mc:AlternateContent>
  <xr:revisionPtr revIDLastSave="0" documentId="13_ncr:1_{74E543E6-DCCA-4075-A8CE-A954DD442710}" xr6:coauthVersionLast="45" xr6:coauthVersionMax="45" xr10:uidLastSave="{00000000-0000-0000-0000-000000000000}"/>
  <workbookProtection workbookAlgorithmName="SHA-512" workbookHashValue="lHzjfMfFIjYOHIx7gLyUdPN+XUUJr5CSQ2mglAMTMKEpCfH7mlDVWxfLFVR1/eE5IVHqHV3m6QFjrhvvgzJSRA==" workbookSaltValue="AD2VHj5bUxA4+y7oXpDzNw==" workbookSpinCount="100000" lockStructure="1"/>
  <bookViews>
    <workbookView xWindow="-120" yWindow="-120" windowWidth="29040" windowHeight="15840" xr2:uid="{375E8C2C-5097-47E8-94BB-1E0EA88C264B}"/>
  </bookViews>
  <sheets>
    <sheet name="Фактор Выкидыш" sheetId="1" r:id="rId1"/>
    <sheet name="Rascet" sheetId="3" state="hidden" r:id="rId2"/>
    <sheet name="spisok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B6" i="3"/>
  <c r="C6" i="3"/>
  <c r="E6" i="3"/>
  <c r="E7" i="3"/>
  <c r="D7" i="3"/>
  <c r="B1" i="3"/>
  <c r="C1" i="3"/>
  <c r="E1" i="3"/>
  <c r="E11" i="3"/>
  <c r="E12" i="3"/>
  <c r="B7" i="3"/>
  <c r="C7" i="3"/>
  <c r="B3" i="3"/>
  <c r="C3" i="3"/>
  <c r="B4" i="3"/>
  <c r="C4" i="3"/>
  <c r="B5" i="3"/>
  <c r="C5" i="3"/>
  <c r="B2" i="3"/>
  <c r="C2" i="3"/>
  <c r="B9" i="1"/>
</calcChain>
</file>

<file path=xl/sharedStrings.xml><?xml version="1.0" encoding="utf-8"?>
<sst xmlns="http://schemas.openxmlformats.org/spreadsheetml/2006/main" count="32" uniqueCount="20">
  <si>
    <t>Место проживания</t>
  </si>
  <si>
    <t>Беременность</t>
  </si>
  <si>
    <t>Аборт</t>
  </si>
  <si>
    <t>MHTR</t>
  </si>
  <si>
    <t>ЗВУР</t>
  </si>
  <si>
    <t>Constant</t>
  </si>
  <si>
    <t>Центр</t>
  </si>
  <si>
    <t>Регион</t>
  </si>
  <si>
    <t>CC</t>
  </si>
  <si>
    <t>CT</t>
  </si>
  <si>
    <t>TT</t>
  </si>
  <si>
    <t>Количество</t>
  </si>
  <si>
    <t>Градация</t>
  </si>
  <si>
    <t>Факторы Выкидыш</t>
  </si>
  <si>
    <t>Риск выкидыша</t>
  </si>
  <si>
    <t>Порок развития</t>
  </si>
  <si>
    <t>ПР</t>
  </si>
  <si>
    <t>нет</t>
  </si>
  <si>
    <t>есть</t>
  </si>
  <si>
    <t>Антенатальная смерть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</si>
</sst>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/>
    <xf numFmtId="0" fontId="2" fillId="4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5" borderId="2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4"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charset val="204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A6DF6B-C2AD-44BE-97F7-638241970298}" name="Таблица1" displayName="Таблица1" ref="A1:D17" totalsRowShown="0" headerRowDxfId="2" headerRowBorderDxfId="1" tableBorderDxfId="0">
  <autoFilter ref="A1:D17" xr:uid="{D6A0E57E-9CB7-4A55-ACA1-A3A8927DB304}"/>
  <tableColumns count="4">
    <tableColumn id="1" xr3:uid="{32922CC9-2CE0-4625-94BA-84760C429797}" name="Место проживания"/>
    <tableColumn id="2" xr3:uid="{2D378ECA-25C2-49A2-BB3A-471A324A303E}" name="MHTR"/>
    <tableColumn id="3" xr3:uid="{8289B5CB-FF68-4F4E-BC2A-6B4ACC149794}" name="Количество"/>
    <tableColumn id="4" xr3:uid="{A8A2BB0E-462E-4F9D-814B-89FA0B8E16EC}" name="ПР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F0C0-19AE-4E9C-AFDD-31BFCF75783D}">
  <dimension ref="A1:B9"/>
  <sheetViews>
    <sheetView tabSelected="1" zoomScale="130" zoomScaleNormal="130" workbookViewId="0">
      <selection activeCell="B7" sqref="B7"/>
    </sheetView>
  </sheetViews>
  <sheetFormatPr defaultRowHeight="15" x14ac:dyDescent="0.25"/>
  <cols>
    <col min="1" max="1" width="57.140625" style="8" customWidth="1"/>
    <col min="2" max="2" width="18.5703125" style="9" customWidth="1"/>
    <col min="3" max="3" width="10.28515625" style="8" bestFit="1" customWidth="1"/>
    <col min="4" max="16384" width="9.140625" style="8"/>
  </cols>
  <sheetData>
    <row r="1" spans="1:2" ht="26.25" x14ac:dyDescent="0.4">
      <c r="A1" s="4" t="s">
        <v>13</v>
      </c>
      <c r="B1" s="5" t="s">
        <v>12</v>
      </c>
    </row>
    <row r="2" spans="1:2" ht="26.25" x14ac:dyDescent="0.4">
      <c r="A2" s="10" t="s">
        <v>0</v>
      </c>
      <c r="B2" s="11" t="s">
        <v>6</v>
      </c>
    </row>
    <row r="3" spans="1:2" ht="26.25" x14ac:dyDescent="0.4">
      <c r="A3" s="10" t="s">
        <v>1</v>
      </c>
      <c r="B3" s="11">
        <v>0</v>
      </c>
    </row>
    <row r="4" spans="1:2" ht="26.25" x14ac:dyDescent="0.4">
      <c r="A4" s="10" t="s">
        <v>2</v>
      </c>
      <c r="B4" s="11">
        <v>0</v>
      </c>
    </row>
    <row r="5" spans="1:2" ht="26.25" x14ac:dyDescent="0.4">
      <c r="A5" s="10" t="s">
        <v>4</v>
      </c>
      <c r="B5" s="11">
        <v>0</v>
      </c>
    </row>
    <row r="6" spans="1:2" ht="26.25" x14ac:dyDescent="0.4">
      <c r="A6" s="10" t="s">
        <v>19</v>
      </c>
      <c r="B6" s="11">
        <v>0</v>
      </c>
    </row>
    <row r="7" spans="1:2" ht="26.25" x14ac:dyDescent="0.4">
      <c r="A7" s="10" t="s">
        <v>15</v>
      </c>
      <c r="B7" s="11" t="s">
        <v>17</v>
      </c>
    </row>
    <row r="8" spans="1:2" ht="26.25" x14ac:dyDescent="0.4">
      <c r="A8" s="10" t="s">
        <v>3</v>
      </c>
      <c r="B8" s="11" t="s">
        <v>8</v>
      </c>
    </row>
    <row r="9" spans="1:2" ht="26.25" x14ac:dyDescent="0.4">
      <c r="A9" s="6" t="s">
        <v>14</v>
      </c>
      <c r="B9" s="7" t="str">
        <f>Rascet!E12</f>
        <v>нет</v>
      </c>
    </row>
  </sheetData>
  <sheetProtection algorithmName="SHA-512" hashValue="X44EaWGEpXa0l+B8aBZQi9rTCSOy7YWKlzlombS7EaFRhQnuH/vPv078ZrgYq1GN5Ab8jORwwoAJzovc2IV07g==" saltValue="/a27o+G1LCirhatlwhBFCg==" spinCount="100000" sheet="1" objects="1" scenarios="1"/>
  <conditionalFormatting sqref="B9">
    <cfRule type="cellIs" dxfId="3" priority="1" operator="equal">
      <formula>"есть"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D63E492-8532-486E-B5B0-A4E08E62B228}">
          <x14:formula1>
            <xm:f>spisok!$A$2:$A$3</xm:f>
          </x14:formula1>
          <xm:sqref>B2</xm:sqref>
        </x14:dataValidation>
        <x14:dataValidation type="list" allowBlank="1" showInputMessage="1" showErrorMessage="1" xr:uid="{C7AAAFCF-4B19-4BF7-B2B2-7DE7CD7F106B}">
          <x14:formula1>
            <xm:f>spisok!$B$2:$B$4</xm:f>
          </x14:formula1>
          <xm:sqref>B8</xm:sqref>
        </x14:dataValidation>
        <x14:dataValidation type="list" allowBlank="1" showInputMessage="1" showErrorMessage="1" xr:uid="{28197695-0816-4C32-88BC-593D3E9BAE21}">
          <x14:formula1>
            <xm:f>spisok!$C$2:$C$17</xm:f>
          </x14:formula1>
          <xm:sqref>B3:B6</xm:sqref>
        </x14:dataValidation>
        <x14:dataValidation type="list" allowBlank="1" showInputMessage="1" showErrorMessage="1" xr:uid="{6364868F-303B-40A7-887D-877140458F94}">
          <x14:formula1>
            <xm:f>spisok!$D$2:$D$3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17E3-F8D2-4776-969D-00BA45910017}">
  <dimension ref="A1:E12"/>
  <sheetViews>
    <sheetView workbookViewId="0">
      <selection activeCell="E1" sqref="E1:E7"/>
    </sheetView>
  </sheetViews>
  <sheetFormatPr defaultRowHeight="15" x14ac:dyDescent="0.25"/>
  <cols>
    <col min="1" max="1" width="20.5703125" customWidth="1"/>
  </cols>
  <sheetData>
    <row r="1" spans="1:5" x14ac:dyDescent="0.25">
      <c r="A1" s="2" t="s">
        <v>0</v>
      </c>
      <c r="B1" s="3" t="str">
        <f>'Фактор Выкидыш'!B2</f>
        <v>Центр</v>
      </c>
      <c r="C1">
        <f>IF(B1="Центр",1,2)</f>
        <v>1</v>
      </c>
      <c r="D1">
        <v>0.84499999999999997</v>
      </c>
      <c r="E1">
        <f>C1*D1</f>
        <v>0.84499999999999997</v>
      </c>
    </row>
    <row r="2" spans="1:5" x14ac:dyDescent="0.25">
      <c r="A2" s="2" t="s">
        <v>1</v>
      </c>
      <c r="B2" s="3">
        <f>'Фактор Выкидыш'!B3</f>
        <v>0</v>
      </c>
      <c r="C2">
        <f>B2</f>
        <v>0</v>
      </c>
      <c r="D2">
        <v>1.784</v>
      </c>
      <c r="E2">
        <f t="shared" ref="E2:E7" si="0">C2*D2</f>
        <v>0</v>
      </c>
    </row>
    <row r="3" spans="1:5" x14ac:dyDescent="0.25">
      <c r="A3" s="2" t="s">
        <v>2</v>
      </c>
      <c r="B3" s="3">
        <f>'Фактор Выкидыш'!B4</f>
        <v>0</v>
      </c>
      <c r="C3">
        <f t="shared" ref="C3:C5" si="1">B3</f>
        <v>0</v>
      </c>
      <c r="D3">
        <v>-2.0430000000000001</v>
      </c>
      <c r="E3">
        <f t="shared" si="0"/>
        <v>0</v>
      </c>
    </row>
    <row r="4" spans="1:5" x14ac:dyDescent="0.25">
      <c r="A4" s="2" t="s">
        <v>4</v>
      </c>
      <c r="B4" s="3">
        <f>'Фактор Выкидыш'!B5</f>
        <v>0</v>
      </c>
      <c r="C4">
        <f t="shared" si="1"/>
        <v>0</v>
      </c>
      <c r="D4">
        <v>-1.597</v>
      </c>
      <c r="E4">
        <f t="shared" si="0"/>
        <v>0</v>
      </c>
    </row>
    <row r="5" spans="1:5" x14ac:dyDescent="0.25">
      <c r="A5" s="2" t="s">
        <v>19</v>
      </c>
      <c r="B5" s="3">
        <f>'Фактор Выкидыш'!B6</f>
        <v>0</v>
      </c>
      <c r="C5">
        <f t="shared" si="1"/>
        <v>0</v>
      </c>
      <c r="D5">
        <v>-1.9410000000000001</v>
      </c>
      <c r="E5">
        <f t="shared" si="0"/>
        <v>0</v>
      </c>
    </row>
    <row r="6" spans="1:5" x14ac:dyDescent="0.25">
      <c r="A6" s="2" t="s">
        <v>15</v>
      </c>
      <c r="B6" s="3" t="str">
        <f>'Фактор Выкидыш'!B7</f>
        <v>нет</v>
      </c>
      <c r="C6">
        <f>IF(B6="нет",0,1)</f>
        <v>0</v>
      </c>
      <c r="D6">
        <v>-1.4850000000000001</v>
      </c>
      <c r="E6">
        <f t="shared" si="0"/>
        <v>0</v>
      </c>
    </row>
    <row r="7" spans="1:5" x14ac:dyDescent="0.25">
      <c r="A7" s="2" t="s">
        <v>3</v>
      </c>
      <c r="B7" s="3" t="str">
        <f>'Фактор Выкидыш'!B8</f>
        <v>CC</v>
      </c>
      <c r="C7">
        <f>IF(B7="CC",1,IF(B7="CT",2,3))</f>
        <v>1</v>
      </c>
      <c r="D7">
        <f>IF(C7=1,-1.634,IF(C7=2,-1.628,0))</f>
        <v>-1.6339999999999999</v>
      </c>
      <c r="E7">
        <f t="shared" si="0"/>
        <v>-1.6339999999999999</v>
      </c>
    </row>
    <row r="8" spans="1:5" x14ac:dyDescent="0.25">
      <c r="A8" s="2"/>
      <c r="B8" s="3"/>
    </row>
    <row r="9" spans="1:5" x14ac:dyDescent="0.25">
      <c r="A9" s="2"/>
      <c r="B9" s="3"/>
    </row>
    <row r="10" spans="1:5" x14ac:dyDescent="0.25">
      <c r="A10" s="2"/>
      <c r="B10" s="3"/>
    </row>
    <row r="11" spans="1:5" ht="13.5" customHeight="1" x14ac:dyDescent="0.25">
      <c r="A11" s="2" t="s">
        <v>5</v>
      </c>
      <c r="B11" s="3">
        <v>-3.605</v>
      </c>
      <c r="E11">
        <f>SUM(E1:E10)+B11</f>
        <v>-4.3940000000000001</v>
      </c>
    </row>
    <row r="12" spans="1:5" x14ac:dyDescent="0.25">
      <c r="E12" t="str">
        <f>IF(E11&lt;0,"нет","есть")</f>
        <v>нет</v>
      </c>
    </row>
  </sheetData>
  <sheetProtection algorithmName="SHA-512" hashValue="PgZPvY+fGp/BHFlplGMh0WDZy/balPXqTesLYMYK1zAiKsWx6f3G1LmS6m0Xwfb68r4whnJtOzQjFm/7FEPWYw==" saltValue="bWY01m2Xxr5YHebst/Q0u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A02A-3FE5-49A7-9235-36B9D389D74D}">
  <dimension ref="A1:D17"/>
  <sheetViews>
    <sheetView workbookViewId="0">
      <selection activeCell="E1" sqref="E1:E7"/>
    </sheetView>
  </sheetViews>
  <sheetFormatPr defaultRowHeight="15" x14ac:dyDescent="0.25"/>
  <cols>
    <col min="1" max="1" width="18.5703125" customWidth="1"/>
  </cols>
  <sheetData>
    <row r="1" spans="1:4" ht="23.25" customHeight="1" thickBot="1" x14ac:dyDescent="0.3">
      <c r="A1" s="1" t="s">
        <v>0</v>
      </c>
      <c r="B1" s="1" t="s">
        <v>3</v>
      </c>
      <c r="C1" s="1" t="s">
        <v>11</v>
      </c>
      <c r="D1" s="1" t="s">
        <v>16</v>
      </c>
    </row>
    <row r="2" spans="1:4" x14ac:dyDescent="0.25">
      <c r="A2" t="s">
        <v>6</v>
      </c>
      <c r="B2" t="s">
        <v>8</v>
      </c>
      <c r="C2">
        <v>0</v>
      </c>
      <c r="D2" t="s">
        <v>17</v>
      </c>
    </row>
    <row r="3" spans="1:4" x14ac:dyDescent="0.25">
      <c r="A3" t="s">
        <v>7</v>
      </c>
      <c r="B3" t="s">
        <v>9</v>
      </c>
      <c r="C3">
        <v>1</v>
      </c>
      <c r="D3" t="s">
        <v>18</v>
      </c>
    </row>
    <row r="4" spans="1:4" x14ac:dyDescent="0.25">
      <c r="B4" t="s">
        <v>10</v>
      </c>
      <c r="C4">
        <v>2</v>
      </c>
    </row>
    <row r="5" spans="1:4" x14ac:dyDescent="0.25">
      <c r="C5">
        <v>3</v>
      </c>
    </row>
    <row r="6" spans="1:4" x14ac:dyDescent="0.25">
      <c r="C6">
        <v>4</v>
      </c>
    </row>
    <row r="7" spans="1:4" x14ac:dyDescent="0.25">
      <c r="C7">
        <v>5</v>
      </c>
    </row>
    <row r="8" spans="1:4" x14ac:dyDescent="0.25">
      <c r="C8">
        <v>6</v>
      </c>
    </row>
    <row r="9" spans="1:4" x14ac:dyDescent="0.25">
      <c r="C9">
        <v>7</v>
      </c>
    </row>
    <row r="10" spans="1:4" x14ac:dyDescent="0.25">
      <c r="C10">
        <v>8</v>
      </c>
    </row>
    <row r="11" spans="1:4" x14ac:dyDescent="0.25">
      <c r="C11">
        <v>9</v>
      </c>
    </row>
    <row r="12" spans="1:4" x14ac:dyDescent="0.25">
      <c r="C12">
        <v>10</v>
      </c>
    </row>
    <row r="13" spans="1:4" x14ac:dyDescent="0.25">
      <c r="C13">
        <v>11</v>
      </c>
    </row>
    <row r="14" spans="1:4" x14ac:dyDescent="0.25">
      <c r="C14">
        <v>12</v>
      </c>
    </row>
    <row r="15" spans="1:4" x14ac:dyDescent="0.25">
      <c r="C15">
        <v>13</v>
      </c>
    </row>
    <row r="16" spans="1:4" x14ac:dyDescent="0.25">
      <c r="C16">
        <v>14</v>
      </c>
    </row>
    <row r="17" spans="3:3" x14ac:dyDescent="0.25">
      <c r="C17">
        <v>15</v>
      </c>
    </row>
  </sheetData>
  <sheetProtection algorithmName="SHA-512" hashValue="LEISfH1FEJYKMRUFL1u5bg9LwEQBOFJ01kX57HVsVJqLwKUKnvvbn1+o8ydlUjey3EAHPFtOTTCV6tXHKEBDEw==" saltValue="8HAThGjEC70i3V2/vsMV+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Фактор Выкидыш</vt:lpstr>
      <vt:lpstr>Rascet</vt:lpstr>
      <vt:lpstr>spisok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2022-07-10T22:07:57Z</dcterms:created>
  <dcterms:modified xsi:type="dcterms:W3CDTF">2022-07-11T22:14:27Z</dcterms:modified>
</cp:coreProperties>
</file>